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审计工厂-讲解" sheetId="1" r:id="rId1"/>
  </sheets>
  <calcPr calcId="144525"/>
</workbook>
</file>

<file path=xl/sharedStrings.xml><?xml version="1.0" encoding="utf-8"?>
<sst xmlns="http://schemas.openxmlformats.org/spreadsheetml/2006/main" count="101" uniqueCount="48">
  <si>
    <t>1、</t>
  </si>
  <si>
    <t>工时记录</t>
  </si>
  <si>
    <t>假设我们的烧烤店有清洗、切块、腌制、穿肉四道工序，相关生产人员的考勤记录如下：</t>
  </si>
  <si>
    <t>工号</t>
  </si>
  <si>
    <t>生产人员</t>
  </si>
  <si>
    <t>工序</t>
  </si>
  <si>
    <t>总工日</t>
  </si>
  <si>
    <t>清洗</t>
  </si>
  <si>
    <t>切块</t>
  </si>
  <si>
    <t>腌制</t>
  </si>
  <si>
    <t>穿肉</t>
  </si>
  <si>
    <t>A01</t>
  </si>
  <si>
    <t>熊大</t>
  </si>
  <si>
    <t>A02</t>
  </si>
  <si>
    <t>熊二</t>
  </si>
  <si>
    <t>A03</t>
  </si>
  <si>
    <t>灰太狼</t>
  </si>
  <si>
    <t>A04</t>
  </si>
  <si>
    <t>喜羊羊</t>
  </si>
  <si>
    <t>A05</t>
  </si>
  <si>
    <t>懒羊羊</t>
  </si>
  <si>
    <t>合计</t>
  </si>
  <si>
    <t>工时占比</t>
  </si>
  <si>
    <t>计算各生产人员工序占比，如熊大在“清洗”工段工时占比为10/15=0.67</t>
  </si>
  <si>
    <t>2、</t>
  </si>
  <si>
    <t>工段分配表</t>
  </si>
  <si>
    <t>工段工时</t>
  </si>
  <si>
    <t>产品</t>
  </si>
  <si>
    <t>羊肉串</t>
  </si>
  <si>
    <t>鸡肉串</t>
  </si>
  <si>
    <t>牛肉串</t>
  </si>
  <si>
    <t>羊排</t>
  </si>
  <si>
    <t>板筋</t>
  </si>
  <si>
    <t>鱿鱼</t>
  </si>
  <si>
    <t>3、</t>
  </si>
  <si>
    <t>工时分配</t>
  </si>
  <si>
    <t>各产品占用工日</t>
  </si>
  <si>
    <t>计算方法举例：熊大在“清洗”和“穿肉”两个工段工作，制作的羊肉串占用工日=熊大清洗工段工时占比0.67*羊肉串清洗工段的工时分配4+熊大穿肉工段工时占比0.4*羊肉串穿肉工段的工时分配5=4.67</t>
  </si>
  <si>
    <t>4、</t>
  </si>
  <si>
    <t>产品应负担的直接人工成本</t>
  </si>
  <si>
    <t>工资简表</t>
  </si>
  <si>
    <t>姓   名</t>
  </si>
  <si>
    <t>出勤天数</t>
  </si>
  <si>
    <t>工资总额</t>
  </si>
  <si>
    <t>日工资</t>
  </si>
  <si>
    <t>人工成本</t>
  </si>
  <si>
    <t>计算方法</t>
  </si>
  <si>
    <t>羊肉串所分摊的人工成本：熊大制作羊肉串占用工日4.67*熊大日工资200+熊二制作羊肉串占用工日3.00*熊二日工资150+......以此类推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</si>
</sst>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rgb="FFFF0000"/>
      <name val="黑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黑体"/>
      <charset val="134"/>
    </font>
    <font>
      <b/>
      <sz val="10.5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20" borderId="3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2" borderId="35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7" borderId="28" applyNumberFormat="0" applyAlignment="0" applyProtection="0">
      <alignment vertical="center"/>
    </xf>
    <xf numFmtId="0" fontId="21" fillId="7" borderId="32" applyNumberFormat="0" applyAlignment="0" applyProtection="0">
      <alignment vertical="center"/>
    </xf>
    <xf numFmtId="0" fontId="16" fillId="18" borderId="30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12" fillId="0" borderId="29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horizontal="center" vertical="center"/>
    </xf>
    <xf numFmtId="176" fontId="0" fillId="0" borderId="11" xfId="0" applyNumberFormat="1" applyFont="1" applyFill="1" applyBorder="1" applyAlignment="1">
      <alignment horizontal="right" vertical="center"/>
    </xf>
    <xf numFmtId="176" fontId="0" fillId="0" borderId="11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0" fillId="0" borderId="9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176" fontId="0" fillId="0" borderId="11" xfId="0" applyNumberFormat="1" applyFont="1" applyFill="1" applyBorder="1" applyAlignment="1">
      <alignment vertical="center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82550</xdr:colOff>
      <xdr:row>0</xdr:row>
      <xdr:rowOff>635</xdr:rowOff>
    </xdr:from>
    <xdr:to>
      <xdr:col>15</xdr:col>
      <xdr:colOff>467995</xdr:colOff>
      <xdr:row>13</xdr:row>
      <xdr:rowOff>117475</xdr:rowOff>
    </xdr:to>
    <xdr:pic>
      <xdr:nvPicPr>
        <xdr:cNvPr id="2" name="图片 1" descr="关注引导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2800" y="635"/>
          <a:ext cx="4855845" cy="267589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75</xdr:row>
      <xdr:rowOff>6350</xdr:rowOff>
    </xdr:from>
    <xdr:to>
      <xdr:col>6</xdr:col>
      <xdr:colOff>532130</xdr:colOff>
      <xdr:row>90</xdr:row>
      <xdr:rowOff>15240</xdr:rowOff>
    </xdr:to>
    <xdr:pic>
      <xdr:nvPicPr>
        <xdr:cNvPr id="5" name="图片 4" descr="关注引导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13992225"/>
          <a:ext cx="4855845" cy="2675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"/>
  <sheetViews>
    <sheetView tabSelected="1" topLeftCell="A61" workbookViewId="0">
      <selection activeCell="K15" sqref="K15"/>
    </sheetView>
  </sheetViews>
  <sheetFormatPr defaultColWidth="8.72727272727273" defaultRowHeight="14"/>
  <cols>
    <col min="1" max="1" width="8.72727272727273" style="3"/>
    <col min="2" max="3" width="10.6363636363636" style="1" customWidth="1"/>
    <col min="4" max="9" width="10.6363636363636" style="4" customWidth="1"/>
    <col min="10" max="10" width="9.72727272727273" style="1" customWidth="1"/>
    <col min="11" max="16384" width="8.72727272727273" style="1"/>
  </cols>
  <sheetData>
    <row r="1" s="1" customFormat="1" spans="1:9">
      <c r="A1" s="3"/>
      <c r="D1" s="4"/>
      <c r="E1" s="4"/>
      <c r="F1" s="4"/>
      <c r="G1" s="4"/>
      <c r="H1" s="4"/>
      <c r="I1" s="4"/>
    </row>
    <row r="2" spans="1:2">
      <c r="A2" s="3" t="s">
        <v>0</v>
      </c>
      <c r="B2" s="2" t="s">
        <v>1</v>
      </c>
    </row>
    <row r="3" ht="14.75" spans="2:2">
      <c r="B3" s="2"/>
    </row>
    <row r="4" ht="32" customHeight="1" spans="2:8">
      <c r="B4" s="5" t="s">
        <v>2</v>
      </c>
      <c r="C4" s="6"/>
      <c r="D4" s="6"/>
      <c r="E4" s="6"/>
      <c r="F4" s="6"/>
      <c r="G4" s="6"/>
      <c r="H4" s="7"/>
    </row>
    <row r="5" ht="14.75" spans="2:2">
      <c r="B5" s="2"/>
    </row>
    <row r="6" s="2" customFormat="1" customHeight="1" spans="1:9">
      <c r="A6" s="3"/>
      <c r="B6" s="8" t="s">
        <v>3</v>
      </c>
      <c r="C6" s="9" t="s">
        <v>4</v>
      </c>
      <c r="D6" s="9" t="s">
        <v>5</v>
      </c>
      <c r="E6" s="9"/>
      <c r="F6" s="9"/>
      <c r="G6" s="9"/>
      <c r="H6" s="10" t="s">
        <v>6</v>
      </c>
      <c r="I6" s="57"/>
    </row>
    <row r="7" s="2" customFormat="1" customHeight="1" spans="1:9">
      <c r="A7" s="3"/>
      <c r="B7" s="11"/>
      <c r="C7" s="12"/>
      <c r="D7" s="12" t="s">
        <v>7</v>
      </c>
      <c r="E7" s="12" t="s">
        <v>8</v>
      </c>
      <c r="F7" s="12" t="s">
        <v>9</v>
      </c>
      <c r="G7" s="13" t="s">
        <v>10</v>
      </c>
      <c r="H7" s="14"/>
      <c r="I7" s="57"/>
    </row>
    <row r="8" customHeight="1" spans="2:8">
      <c r="B8" s="15" t="s">
        <v>11</v>
      </c>
      <c r="C8" s="16" t="s">
        <v>12</v>
      </c>
      <c r="D8" s="17">
        <v>10</v>
      </c>
      <c r="E8" s="17"/>
      <c r="F8" s="17"/>
      <c r="G8" s="17">
        <v>12</v>
      </c>
      <c r="H8" s="18">
        <f t="shared" ref="H8:H12" si="0">IF(SUM(D8:G8)&lt;&gt;0,SUM(D8:G8),"")</f>
        <v>22</v>
      </c>
    </row>
    <row r="9" customHeight="1" spans="2:8">
      <c r="B9" s="15" t="s">
        <v>13</v>
      </c>
      <c r="C9" s="16" t="s">
        <v>14</v>
      </c>
      <c r="D9" s="17"/>
      <c r="E9" s="17">
        <v>22</v>
      </c>
      <c r="F9" s="17"/>
      <c r="G9" s="17"/>
      <c r="H9" s="18">
        <f t="shared" si="0"/>
        <v>22</v>
      </c>
    </row>
    <row r="10" customHeight="1" spans="2:8">
      <c r="B10" s="15" t="s">
        <v>15</v>
      </c>
      <c r="C10" s="16" t="s">
        <v>16</v>
      </c>
      <c r="D10" s="17"/>
      <c r="E10" s="17"/>
      <c r="F10" s="17">
        <v>20</v>
      </c>
      <c r="G10" s="17"/>
      <c r="H10" s="18">
        <f t="shared" si="0"/>
        <v>20</v>
      </c>
    </row>
    <row r="11" customHeight="1" spans="2:8">
      <c r="B11" s="15" t="s">
        <v>17</v>
      </c>
      <c r="C11" s="16" t="s">
        <v>18</v>
      </c>
      <c r="D11" s="17"/>
      <c r="E11" s="17"/>
      <c r="F11" s="17">
        <v>10</v>
      </c>
      <c r="G11" s="17">
        <v>13</v>
      </c>
      <c r="H11" s="18">
        <f t="shared" si="0"/>
        <v>23</v>
      </c>
    </row>
    <row r="12" customHeight="1" spans="2:8">
      <c r="B12" s="15" t="s">
        <v>19</v>
      </c>
      <c r="C12" s="16" t="s">
        <v>20</v>
      </c>
      <c r="D12" s="17">
        <v>5</v>
      </c>
      <c r="E12" s="17"/>
      <c r="F12" s="17"/>
      <c r="G12" s="17">
        <v>5</v>
      </c>
      <c r="H12" s="18">
        <f t="shared" si="0"/>
        <v>10</v>
      </c>
    </row>
    <row r="13" s="1" customFormat="1" customHeight="1" spans="1:9">
      <c r="A13" s="3"/>
      <c r="B13" s="19"/>
      <c r="C13" s="20" t="s">
        <v>21</v>
      </c>
      <c r="D13" s="21">
        <f t="shared" ref="D13:H13" si="1">SUM(D8:D12)</f>
        <v>15</v>
      </c>
      <c r="E13" s="21">
        <f t="shared" si="1"/>
        <v>22</v>
      </c>
      <c r="F13" s="21">
        <f t="shared" si="1"/>
        <v>30</v>
      </c>
      <c r="G13" s="21">
        <f t="shared" si="1"/>
        <v>30</v>
      </c>
      <c r="H13" s="22">
        <f t="shared" si="1"/>
        <v>97</v>
      </c>
      <c r="I13" s="4"/>
    </row>
    <row r="14" s="1" customFormat="1" spans="1:9">
      <c r="A14" s="3"/>
      <c r="D14" s="4"/>
      <c r="E14" s="4"/>
      <c r="F14" s="4"/>
      <c r="G14" s="4"/>
      <c r="H14" s="4"/>
      <c r="I14" s="4"/>
    </row>
    <row r="15" spans="2:2">
      <c r="B15" s="2" t="s">
        <v>22</v>
      </c>
    </row>
    <row r="16" ht="14.75" spans="2:2">
      <c r="B16" s="2"/>
    </row>
    <row r="17" s="2" customFormat="1" spans="1:9">
      <c r="A17" s="3"/>
      <c r="B17" s="8" t="s">
        <v>3</v>
      </c>
      <c r="C17" s="9" t="s">
        <v>4</v>
      </c>
      <c r="D17" s="9" t="s">
        <v>22</v>
      </c>
      <c r="E17" s="9"/>
      <c r="F17" s="9"/>
      <c r="G17" s="9"/>
      <c r="H17" s="10" t="s">
        <v>6</v>
      </c>
      <c r="I17" s="57"/>
    </row>
    <row r="18" s="2" customFormat="1" spans="1:9">
      <c r="A18" s="3"/>
      <c r="B18" s="11"/>
      <c r="C18" s="12"/>
      <c r="D18" s="12" t="s">
        <v>7</v>
      </c>
      <c r="E18" s="12" t="s">
        <v>8</v>
      </c>
      <c r="F18" s="12" t="s">
        <v>9</v>
      </c>
      <c r="G18" s="13" t="s">
        <v>10</v>
      </c>
      <c r="H18" s="14"/>
      <c r="I18" s="57"/>
    </row>
    <row r="19" spans="2:8">
      <c r="B19" s="15" t="s">
        <v>11</v>
      </c>
      <c r="C19" s="16" t="s">
        <v>12</v>
      </c>
      <c r="D19" s="23">
        <f>D8/D$13</f>
        <v>0.666666666666667</v>
      </c>
      <c r="E19" s="23"/>
      <c r="F19" s="23"/>
      <c r="G19" s="23">
        <f t="shared" ref="G19:G23" si="2">G8/G$13</f>
        <v>0.4</v>
      </c>
      <c r="H19" s="24">
        <f t="shared" ref="H19:H23" si="3">IF(SUM(D19:G19)&lt;&gt;0,SUM(D19:G19),"")</f>
        <v>1.06666666666667</v>
      </c>
    </row>
    <row r="20" spans="2:8">
      <c r="B20" s="15" t="s">
        <v>13</v>
      </c>
      <c r="C20" s="16" t="s">
        <v>14</v>
      </c>
      <c r="D20" s="23"/>
      <c r="E20" s="23">
        <f>E9/E$13</f>
        <v>1</v>
      </c>
      <c r="F20" s="23"/>
      <c r="G20" s="23"/>
      <c r="H20" s="24">
        <f t="shared" si="3"/>
        <v>1</v>
      </c>
    </row>
    <row r="21" spans="2:8">
      <c r="B21" s="15" t="s">
        <v>15</v>
      </c>
      <c r="C21" s="16" t="s">
        <v>16</v>
      </c>
      <c r="D21" s="23"/>
      <c r="E21" s="23"/>
      <c r="F21" s="23">
        <f>F10/F$13</f>
        <v>0.666666666666667</v>
      </c>
      <c r="G21" s="23"/>
      <c r="H21" s="24">
        <f t="shared" si="3"/>
        <v>0.666666666666667</v>
      </c>
    </row>
    <row r="22" spans="2:8">
      <c r="B22" s="15" t="s">
        <v>17</v>
      </c>
      <c r="C22" s="16" t="s">
        <v>18</v>
      </c>
      <c r="D22" s="23"/>
      <c r="E22" s="23"/>
      <c r="F22" s="23">
        <f>F11/F$13</f>
        <v>0.333333333333333</v>
      </c>
      <c r="G22" s="23">
        <f t="shared" si="2"/>
        <v>0.433333333333333</v>
      </c>
      <c r="H22" s="24">
        <f t="shared" si="3"/>
        <v>0.766666666666667</v>
      </c>
    </row>
    <row r="23" spans="2:8">
      <c r="B23" s="15" t="s">
        <v>19</v>
      </c>
      <c r="C23" s="16" t="s">
        <v>20</v>
      </c>
      <c r="D23" s="23">
        <f>D12/D$13</f>
        <v>0.333333333333333</v>
      </c>
      <c r="E23" s="23"/>
      <c r="F23" s="23"/>
      <c r="G23" s="23">
        <f t="shared" si="2"/>
        <v>0.166666666666667</v>
      </c>
      <c r="H23" s="24">
        <f t="shared" si="3"/>
        <v>0.5</v>
      </c>
    </row>
    <row r="24" s="1" customFormat="1" ht="14.75" spans="1:9">
      <c r="A24" s="3"/>
      <c r="B24" s="19"/>
      <c r="C24" s="20" t="s">
        <v>21</v>
      </c>
      <c r="D24" s="25">
        <f t="shared" ref="D24:H24" si="4">SUM(D19:D23)</f>
        <v>1</v>
      </c>
      <c r="E24" s="25">
        <f t="shared" si="4"/>
        <v>1</v>
      </c>
      <c r="F24" s="25">
        <f t="shared" si="4"/>
        <v>1</v>
      </c>
      <c r="G24" s="25">
        <f t="shared" si="4"/>
        <v>1</v>
      </c>
      <c r="H24" s="26">
        <f t="shared" si="4"/>
        <v>4</v>
      </c>
      <c r="I24" s="4"/>
    </row>
    <row r="25" s="1" customFormat="1" ht="14.75" spans="1:9">
      <c r="A25" s="3"/>
      <c r="D25" s="4"/>
      <c r="E25" s="4"/>
      <c r="F25" s="4"/>
      <c r="G25" s="4"/>
      <c r="H25" s="4"/>
      <c r="I25" s="4"/>
    </row>
    <row r="26" ht="36" customHeight="1" spans="2:8">
      <c r="B26" s="27" t="s">
        <v>23</v>
      </c>
      <c r="C26" s="28"/>
      <c r="D26" s="28"/>
      <c r="E26" s="28"/>
      <c r="F26" s="28"/>
      <c r="G26" s="28"/>
      <c r="H26" s="29"/>
    </row>
    <row r="27" s="1" customFormat="1" spans="1:9">
      <c r="A27" s="3"/>
      <c r="D27" s="4"/>
      <c r="E27" s="4"/>
      <c r="F27" s="4"/>
      <c r="G27" s="4"/>
      <c r="H27" s="4"/>
      <c r="I27" s="4"/>
    </row>
    <row r="28" spans="1:2">
      <c r="A28" s="3" t="s">
        <v>24</v>
      </c>
      <c r="B28" s="2" t="s">
        <v>25</v>
      </c>
    </row>
    <row r="29" ht="14.75" spans="2:2">
      <c r="B29" s="2"/>
    </row>
    <row r="30" s="2" customFormat="1" spans="1:9">
      <c r="A30" s="3"/>
      <c r="B30" s="30" t="s">
        <v>26</v>
      </c>
      <c r="C30" s="31" t="s">
        <v>27</v>
      </c>
      <c r="D30" s="31"/>
      <c r="E30" s="31"/>
      <c r="F30" s="31"/>
      <c r="G30" s="31"/>
      <c r="H30" s="31"/>
      <c r="I30" s="61" t="s">
        <v>6</v>
      </c>
    </row>
    <row r="31" s="2" customFormat="1" spans="1:9">
      <c r="A31" s="3"/>
      <c r="B31" s="32"/>
      <c r="C31" s="33" t="s">
        <v>28</v>
      </c>
      <c r="D31" s="34" t="s">
        <v>29</v>
      </c>
      <c r="E31" s="34" t="s">
        <v>30</v>
      </c>
      <c r="F31" s="34" t="s">
        <v>31</v>
      </c>
      <c r="G31" s="34" t="s">
        <v>32</v>
      </c>
      <c r="H31" s="34" t="s">
        <v>33</v>
      </c>
      <c r="I31" s="62"/>
    </row>
    <row r="32" s="1" customFormat="1" spans="1:9">
      <c r="A32" s="3"/>
      <c r="B32" s="35" t="s">
        <v>7</v>
      </c>
      <c r="C32" s="36">
        <v>4</v>
      </c>
      <c r="D32" s="36">
        <v>2</v>
      </c>
      <c r="E32" s="36">
        <v>3</v>
      </c>
      <c r="F32" s="36">
        <v>3</v>
      </c>
      <c r="G32" s="36">
        <v>2</v>
      </c>
      <c r="H32" s="36">
        <v>1</v>
      </c>
      <c r="I32" s="63">
        <f t="shared" ref="I32:I35" si="5">SUM(C32:H32)</f>
        <v>15</v>
      </c>
    </row>
    <row r="33" s="1" customFormat="1" spans="1:9">
      <c r="A33" s="3"/>
      <c r="B33" s="35" t="s">
        <v>8</v>
      </c>
      <c r="C33" s="36">
        <v>3</v>
      </c>
      <c r="D33" s="36">
        <v>3</v>
      </c>
      <c r="E33" s="36">
        <v>3</v>
      </c>
      <c r="F33" s="36">
        <v>5</v>
      </c>
      <c r="G33" s="36">
        <v>4</v>
      </c>
      <c r="H33" s="36">
        <v>4</v>
      </c>
      <c r="I33" s="63">
        <f t="shared" si="5"/>
        <v>22</v>
      </c>
    </row>
    <row r="34" s="1" customFormat="1" spans="1:9">
      <c r="A34" s="3"/>
      <c r="B34" s="35" t="s">
        <v>9</v>
      </c>
      <c r="C34" s="36">
        <v>5</v>
      </c>
      <c r="D34" s="36">
        <v>5</v>
      </c>
      <c r="E34" s="36">
        <v>5</v>
      </c>
      <c r="F34" s="36">
        <v>5</v>
      </c>
      <c r="G34" s="36">
        <v>5</v>
      </c>
      <c r="H34" s="36">
        <v>5</v>
      </c>
      <c r="I34" s="63">
        <f t="shared" si="5"/>
        <v>30</v>
      </c>
    </row>
    <row r="35" s="1" customFormat="1" spans="1:9">
      <c r="A35" s="3"/>
      <c r="B35" s="35" t="s">
        <v>10</v>
      </c>
      <c r="C35" s="36">
        <v>5</v>
      </c>
      <c r="D35" s="36">
        <v>5</v>
      </c>
      <c r="E35" s="36">
        <v>5</v>
      </c>
      <c r="F35" s="36">
        <v>5</v>
      </c>
      <c r="G35" s="36">
        <v>5</v>
      </c>
      <c r="H35" s="36">
        <v>5</v>
      </c>
      <c r="I35" s="63">
        <f t="shared" si="5"/>
        <v>30</v>
      </c>
    </row>
    <row r="36" s="1" customFormat="1" ht="14.75" spans="1:9">
      <c r="A36" s="3"/>
      <c r="B36" s="37" t="s">
        <v>21</v>
      </c>
      <c r="C36" s="38">
        <f t="shared" ref="C36:I36" si="6">SUM(C32:C35)</f>
        <v>17</v>
      </c>
      <c r="D36" s="38">
        <f t="shared" si="6"/>
        <v>15</v>
      </c>
      <c r="E36" s="38">
        <f t="shared" si="6"/>
        <v>16</v>
      </c>
      <c r="F36" s="38">
        <f t="shared" si="6"/>
        <v>18</v>
      </c>
      <c r="G36" s="38">
        <f t="shared" si="6"/>
        <v>16</v>
      </c>
      <c r="H36" s="38">
        <f t="shared" si="6"/>
        <v>15</v>
      </c>
      <c r="I36" s="60">
        <f t="shared" si="6"/>
        <v>97</v>
      </c>
    </row>
    <row r="37" s="1" customFormat="1" spans="1:9">
      <c r="A37" s="3"/>
      <c r="D37" s="4"/>
      <c r="E37" s="4"/>
      <c r="F37" s="4"/>
      <c r="G37" s="4"/>
      <c r="H37" s="4"/>
      <c r="I37" s="4"/>
    </row>
    <row r="38" spans="1:2">
      <c r="A38" s="3" t="s">
        <v>34</v>
      </c>
      <c r="B38" s="2" t="s">
        <v>35</v>
      </c>
    </row>
    <row r="39" ht="14.75" spans="2:2">
      <c r="B39" s="2"/>
    </row>
    <row r="40" s="2" customFormat="1" spans="1:9">
      <c r="A40" s="3"/>
      <c r="B40" s="39" t="s">
        <v>4</v>
      </c>
      <c r="C40" s="31" t="s">
        <v>36</v>
      </c>
      <c r="D40" s="31"/>
      <c r="E40" s="31"/>
      <c r="F40" s="31"/>
      <c r="G40" s="31"/>
      <c r="H40" s="31"/>
      <c r="I40" s="64" t="s">
        <v>6</v>
      </c>
    </row>
    <row r="41" s="2" customFormat="1" spans="1:9">
      <c r="A41" s="3"/>
      <c r="B41" s="40"/>
      <c r="C41" s="33" t="s">
        <v>28</v>
      </c>
      <c r="D41" s="34" t="s">
        <v>29</v>
      </c>
      <c r="E41" s="34" t="s">
        <v>30</v>
      </c>
      <c r="F41" s="34" t="s">
        <v>31</v>
      </c>
      <c r="G41" s="34" t="s">
        <v>32</v>
      </c>
      <c r="H41" s="34" t="s">
        <v>33</v>
      </c>
      <c r="I41" s="56"/>
    </row>
    <row r="42" s="1" customFormat="1" spans="1:9">
      <c r="A42" s="3"/>
      <c r="B42" s="35" t="s">
        <v>12</v>
      </c>
      <c r="C42" s="41">
        <f>$D$19*C32+$G$19*C35</f>
        <v>4.66666666666667</v>
      </c>
      <c r="D42" s="42">
        <f>$D$19*D32+$G$19*D35</f>
        <v>3.33333333333333</v>
      </c>
      <c r="E42" s="42">
        <f>$D$19*E32+$G$19*E35</f>
        <v>4</v>
      </c>
      <c r="F42" s="42">
        <f>$D$19*F32+$G$19*F35</f>
        <v>4</v>
      </c>
      <c r="G42" s="42">
        <f>$D$19*G32+$G$19*G35</f>
        <v>3.33333333333333</v>
      </c>
      <c r="H42" s="42">
        <f>$D$19*H32+$G$19*H35</f>
        <v>2.66666666666667</v>
      </c>
      <c r="I42" s="63">
        <f t="shared" ref="I42:I47" si="7">SUM(C42:H42)</f>
        <v>22</v>
      </c>
    </row>
    <row r="43" s="1" customFormat="1" spans="1:9">
      <c r="A43" s="3"/>
      <c r="B43" s="35" t="s">
        <v>14</v>
      </c>
      <c r="C43" s="41">
        <f>$E$20*C33</f>
        <v>3</v>
      </c>
      <c r="D43" s="42">
        <f>$E$20*D33</f>
        <v>3</v>
      </c>
      <c r="E43" s="42">
        <f>$E$20*E33</f>
        <v>3</v>
      </c>
      <c r="F43" s="42">
        <f>$E$20*F33</f>
        <v>5</v>
      </c>
      <c r="G43" s="42">
        <f>$E$20*G33</f>
        <v>4</v>
      </c>
      <c r="H43" s="42">
        <f>$E$20*H33</f>
        <v>4</v>
      </c>
      <c r="I43" s="63">
        <f t="shared" si="7"/>
        <v>22</v>
      </c>
    </row>
    <row r="44" s="1" customFormat="1" spans="1:9">
      <c r="A44" s="3"/>
      <c r="B44" s="35" t="s">
        <v>16</v>
      </c>
      <c r="C44" s="41">
        <f t="shared" ref="C44:H44" si="8">$F$21*C34</f>
        <v>3.33333333333333</v>
      </c>
      <c r="D44" s="42">
        <f t="shared" si="8"/>
        <v>3.33333333333333</v>
      </c>
      <c r="E44" s="42">
        <f t="shared" si="8"/>
        <v>3.33333333333333</v>
      </c>
      <c r="F44" s="42">
        <f t="shared" si="8"/>
        <v>3.33333333333333</v>
      </c>
      <c r="G44" s="42">
        <f t="shared" si="8"/>
        <v>3.33333333333333</v>
      </c>
      <c r="H44" s="42">
        <f t="shared" si="8"/>
        <v>3.33333333333333</v>
      </c>
      <c r="I44" s="63">
        <f t="shared" si="7"/>
        <v>20</v>
      </c>
    </row>
    <row r="45" s="1" customFormat="1" spans="1:9">
      <c r="A45" s="3"/>
      <c r="B45" s="35" t="s">
        <v>18</v>
      </c>
      <c r="C45" s="41">
        <f t="shared" ref="C45:H45" si="9">$F$22*C34+$G$22*C34</f>
        <v>3.83333333333333</v>
      </c>
      <c r="D45" s="42">
        <f t="shared" si="9"/>
        <v>3.83333333333333</v>
      </c>
      <c r="E45" s="42">
        <f t="shared" si="9"/>
        <v>3.83333333333333</v>
      </c>
      <c r="F45" s="42">
        <f t="shared" si="9"/>
        <v>3.83333333333333</v>
      </c>
      <c r="G45" s="42">
        <f t="shared" si="9"/>
        <v>3.83333333333333</v>
      </c>
      <c r="H45" s="42">
        <f t="shared" si="9"/>
        <v>3.83333333333333</v>
      </c>
      <c r="I45" s="63">
        <f t="shared" si="7"/>
        <v>23</v>
      </c>
    </row>
    <row r="46" s="1" customFormat="1" spans="1:9">
      <c r="A46" s="3"/>
      <c r="B46" s="35" t="s">
        <v>20</v>
      </c>
      <c r="C46" s="41">
        <f>$D$23*C32+$G$23*C35</f>
        <v>2.16666666666667</v>
      </c>
      <c r="D46" s="42">
        <f>$D$23*D32+$G$23*D35</f>
        <v>1.5</v>
      </c>
      <c r="E46" s="42">
        <f>$D$23*E32+$G$23*E35</f>
        <v>1.83333333333333</v>
      </c>
      <c r="F46" s="42">
        <f>$D$23*F32+$G$23*F35</f>
        <v>1.83333333333333</v>
      </c>
      <c r="G46" s="42">
        <f>$D$23*G32+$G$23*G35</f>
        <v>1.5</v>
      </c>
      <c r="H46" s="42">
        <f>$D$23*H32+$G$23*H35</f>
        <v>1.16666666666667</v>
      </c>
      <c r="I46" s="63">
        <f t="shared" si="7"/>
        <v>10</v>
      </c>
    </row>
    <row r="47" s="1" customFormat="1" ht="14.75" spans="1:9">
      <c r="A47" s="3"/>
      <c r="B47" s="37" t="s">
        <v>21</v>
      </c>
      <c r="C47" s="43">
        <f t="shared" ref="C47:H47" si="10">SUM(C42:C46)</f>
        <v>17</v>
      </c>
      <c r="D47" s="44">
        <f t="shared" si="10"/>
        <v>15</v>
      </c>
      <c r="E47" s="44">
        <f t="shared" si="10"/>
        <v>16</v>
      </c>
      <c r="F47" s="44">
        <f t="shared" si="10"/>
        <v>18</v>
      </c>
      <c r="G47" s="44">
        <f t="shared" si="10"/>
        <v>16</v>
      </c>
      <c r="H47" s="44">
        <f t="shared" si="10"/>
        <v>15</v>
      </c>
      <c r="I47" s="60">
        <f t="shared" si="7"/>
        <v>97</v>
      </c>
    </row>
    <row r="48" s="1" customFormat="1" ht="14.75" spans="1:9">
      <c r="A48" s="3"/>
      <c r="D48" s="4"/>
      <c r="E48" s="4"/>
      <c r="F48" s="4"/>
      <c r="G48" s="4"/>
      <c r="H48" s="4"/>
      <c r="I48" s="4"/>
    </row>
    <row r="49" s="1" customFormat="1" spans="1:9">
      <c r="A49" s="3"/>
      <c r="B49" s="45" t="s">
        <v>37</v>
      </c>
      <c r="C49" s="46"/>
      <c r="D49" s="46"/>
      <c r="E49" s="46"/>
      <c r="F49" s="46"/>
      <c r="G49" s="46"/>
      <c r="H49" s="46"/>
      <c r="I49" s="65"/>
    </row>
    <row r="50" s="1" customFormat="1" spans="1:9">
      <c r="A50" s="3"/>
      <c r="B50" s="47"/>
      <c r="C50" s="48"/>
      <c r="D50" s="48"/>
      <c r="E50" s="48"/>
      <c r="F50" s="48"/>
      <c r="G50" s="48"/>
      <c r="H50" s="48"/>
      <c r="I50" s="66"/>
    </row>
    <row r="51" s="1" customFormat="1" spans="1:9">
      <c r="A51" s="3"/>
      <c r="B51" s="47"/>
      <c r="C51" s="48"/>
      <c r="D51" s="48"/>
      <c r="E51" s="48"/>
      <c r="F51" s="48"/>
      <c r="G51" s="48"/>
      <c r="H51" s="48"/>
      <c r="I51" s="66"/>
    </row>
    <row r="52" s="1" customFormat="1" spans="1:9">
      <c r="A52" s="3"/>
      <c r="B52" s="47"/>
      <c r="C52" s="48"/>
      <c r="D52" s="48"/>
      <c r="E52" s="48"/>
      <c r="F52" s="48"/>
      <c r="G52" s="48"/>
      <c r="H52" s="48"/>
      <c r="I52" s="66"/>
    </row>
    <row r="53" s="1" customFormat="1" ht="14.75" spans="1:9">
      <c r="A53" s="3"/>
      <c r="B53" s="49"/>
      <c r="C53" s="50"/>
      <c r="D53" s="50"/>
      <c r="E53" s="50"/>
      <c r="F53" s="50"/>
      <c r="G53" s="50"/>
      <c r="H53" s="50"/>
      <c r="I53" s="67"/>
    </row>
    <row r="54" s="1" customFormat="1" spans="1:9">
      <c r="A54" s="3"/>
      <c r="D54" s="4"/>
      <c r="E54" s="4"/>
      <c r="F54" s="4"/>
      <c r="G54" s="4"/>
      <c r="H54" s="4"/>
      <c r="I54" s="4"/>
    </row>
    <row r="55" spans="1:2">
      <c r="A55" s="3" t="s">
        <v>38</v>
      </c>
      <c r="B55" s="51" t="s">
        <v>39</v>
      </c>
    </row>
    <row r="56" s="1" customFormat="1" ht="14.75" spans="1:9">
      <c r="A56" s="3"/>
      <c r="D56" s="4"/>
      <c r="E56" s="4"/>
      <c r="F56" s="4"/>
      <c r="G56" s="4"/>
      <c r="H56" s="4"/>
      <c r="I56" s="4"/>
    </row>
    <row r="57" s="1" customFormat="1" spans="1:9">
      <c r="A57" s="3"/>
      <c r="B57" s="52" t="s">
        <v>40</v>
      </c>
      <c r="C57" s="53"/>
      <c r="D57" s="53"/>
      <c r="E57" s="54"/>
      <c r="F57" s="4"/>
      <c r="G57" s="4"/>
      <c r="H57" s="4"/>
      <c r="I57" s="4"/>
    </row>
    <row r="58" s="2" customFormat="1" spans="1:9">
      <c r="A58" s="3"/>
      <c r="B58" s="55" t="s">
        <v>41</v>
      </c>
      <c r="C58" s="33" t="s">
        <v>42</v>
      </c>
      <c r="D58" s="34" t="s">
        <v>43</v>
      </c>
      <c r="E58" s="56" t="s">
        <v>44</v>
      </c>
      <c r="F58" s="57"/>
      <c r="G58" s="57"/>
      <c r="H58" s="57"/>
      <c r="I58" s="57"/>
    </row>
    <row r="59" spans="2:5">
      <c r="B59" s="35" t="s">
        <v>12</v>
      </c>
      <c r="C59" s="36">
        <f t="shared" ref="C59:C63" si="11">I42</f>
        <v>22</v>
      </c>
      <c r="D59" s="42">
        <v>4400</v>
      </c>
      <c r="E59" s="58">
        <f t="shared" ref="E59:E63" si="12">D59/C59</f>
        <v>200</v>
      </c>
    </row>
    <row r="60" spans="2:5">
      <c r="B60" s="35" t="s">
        <v>14</v>
      </c>
      <c r="C60" s="36">
        <f t="shared" si="11"/>
        <v>22</v>
      </c>
      <c r="D60" s="42">
        <v>3300</v>
      </c>
      <c r="E60" s="58">
        <f t="shared" si="12"/>
        <v>150</v>
      </c>
    </row>
    <row r="61" spans="2:5">
      <c r="B61" s="35" t="s">
        <v>16</v>
      </c>
      <c r="C61" s="36">
        <f t="shared" si="11"/>
        <v>20</v>
      </c>
      <c r="D61" s="42">
        <v>5000</v>
      </c>
      <c r="E61" s="58">
        <f t="shared" si="12"/>
        <v>250</v>
      </c>
    </row>
    <row r="62" spans="2:5">
      <c r="B62" s="35" t="s">
        <v>18</v>
      </c>
      <c r="C62" s="36">
        <f t="shared" si="11"/>
        <v>23</v>
      </c>
      <c r="D62" s="42">
        <v>4600</v>
      </c>
      <c r="E62" s="58">
        <f t="shared" si="12"/>
        <v>200</v>
      </c>
    </row>
    <row r="63" spans="2:5">
      <c r="B63" s="35" t="s">
        <v>20</v>
      </c>
      <c r="C63" s="36">
        <f t="shared" si="11"/>
        <v>10</v>
      </c>
      <c r="D63" s="42">
        <v>6000</v>
      </c>
      <c r="E63" s="58">
        <f t="shared" si="12"/>
        <v>600</v>
      </c>
    </row>
    <row r="64" ht="14.75" spans="2:5">
      <c r="B64" s="37" t="s">
        <v>21</v>
      </c>
      <c r="C64" s="59"/>
      <c r="D64" s="44">
        <f>SUM(D59:D63)</f>
        <v>23300</v>
      </c>
      <c r="E64" s="60"/>
    </row>
    <row r="65" s="1" customFormat="1" spans="1:9">
      <c r="A65" s="3"/>
      <c r="D65" s="4"/>
      <c r="E65" s="4"/>
      <c r="F65" s="4"/>
      <c r="G65" s="4"/>
      <c r="H65" s="4"/>
      <c r="I65" s="4"/>
    </row>
    <row r="66" s="1" customFormat="1" ht="14.75" spans="1:9">
      <c r="A66" s="3"/>
      <c r="D66" s="4"/>
      <c r="E66" s="4"/>
      <c r="F66" s="4"/>
      <c r="G66" s="4"/>
      <c r="H66" s="4"/>
      <c r="I66" s="4"/>
    </row>
    <row r="67" s="2" customFormat="1" spans="1:9">
      <c r="A67" s="3"/>
      <c r="B67" s="68" t="s">
        <v>27</v>
      </c>
      <c r="C67" s="31" t="s">
        <v>45</v>
      </c>
      <c r="D67" s="31" t="s">
        <v>46</v>
      </c>
      <c r="E67" s="31"/>
      <c r="F67" s="64"/>
      <c r="G67" s="57"/>
      <c r="H67" s="57"/>
      <c r="I67" s="57"/>
    </row>
    <row r="68" spans="2:6">
      <c r="B68" s="35" t="s">
        <v>28</v>
      </c>
      <c r="C68" s="41">
        <f>C42*E59+C43*E60+C44*E61+C45*E62+C46*E63</f>
        <v>4283.33333333333</v>
      </c>
      <c r="D68" s="69" t="s">
        <v>47</v>
      </c>
      <c r="E68" s="69"/>
      <c r="F68" s="70"/>
    </row>
    <row r="69" spans="2:6">
      <c r="B69" s="35" t="s">
        <v>29</v>
      </c>
      <c r="C69" s="41">
        <f>D42*E59+D43*E60+D44*E61+D45*E62+D46*E63</f>
        <v>3616.66666666667</v>
      </c>
      <c r="D69" s="69"/>
      <c r="E69" s="69"/>
      <c r="F69" s="70"/>
    </row>
    <row r="70" spans="2:6">
      <c r="B70" s="35" t="s">
        <v>30</v>
      </c>
      <c r="C70" s="41">
        <f>E42*E59+E43*E60+E44*E61+E45*E62+E46*E63</f>
        <v>3950</v>
      </c>
      <c r="D70" s="69"/>
      <c r="E70" s="69"/>
      <c r="F70" s="70"/>
    </row>
    <row r="71" spans="2:6">
      <c r="B71" s="35" t="s">
        <v>31</v>
      </c>
      <c r="C71" s="41">
        <f>F42*E59+F43*E60+F44*E61+F45*E62+F46*E63</f>
        <v>4250</v>
      </c>
      <c r="D71" s="69"/>
      <c r="E71" s="69"/>
      <c r="F71" s="70"/>
    </row>
    <row r="72" spans="2:6">
      <c r="B72" s="35" t="s">
        <v>32</v>
      </c>
      <c r="C72" s="41">
        <f>G42*E59+G43*E60+G44*E61+G45*E62+G46*E63</f>
        <v>3766.66666666667</v>
      </c>
      <c r="D72" s="69"/>
      <c r="E72" s="69"/>
      <c r="F72" s="70"/>
    </row>
    <row r="73" spans="2:6">
      <c r="B73" s="35" t="s">
        <v>33</v>
      </c>
      <c r="C73" s="41">
        <f>H42*E59+H43*E60+H44*E61+H45*E62+H46*E63</f>
        <v>3433.33333333333</v>
      </c>
      <c r="D73" s="69"/>
      <c r="E73" s="69"/>
      <c r="F73" s="70"/>
    </row>
    <row r="74" ht="14.75" spans="2:6">
      <c r="B74" s="37" t="s">
        <v>21</v>
      </c>
      <c r="C74" s="71">
        <f>SUM(C68:C73)</f>
        <v>23300</v>
      </c>
      <c r="D74" s="72"/>
      <c r="E74" s="72"/>
      <c r="F74" s="73"/>
    </row>
  </sheetData>
  <protectedRanges>
    <protectedRange sqref="F58:N58 G61:J63" name="区域1_2_1_2"/>
    <protectedRange sqref="C61:C63" name="区域1_1_2_1_1"/>
    <protectedRange sqref="L59:M59" name="区域1_2_1_1_2"/>
    <protectedRange sqref="K61:M63" name="区域1_2_1_2_1"/>
  </protectedRanges>
  <mergeCells count="20">
    <mergeCell ref="B4:H4"/>
    <mergeCell ref="D6:G6"/>
    <mergeCell ref="D17:G17"/>
    <mergeCell ref="B26:H26"/>
    <mergeCell ref="C30:H30"/>
    <mergeCell ref="C40:H40"/>
    <mergeCell ref="B57:E57"/>
    <mergeCell ref="D67:F67"/>
    <mergeCell ref="B6:B7"/>
    <mergeCell ref="B17:B18"/>
    <mergeCell ref="B30:B31"/>
    <mergeCell ref="B40:B41"/>
    <mergeCell ref="C6:C7"/>
    <mergeCell ref="C17:C18"/>
    <mergeCell ref="H6:H7"/>
    <mergeCell ref="H17:H18"/>
    <mergeCell ref="I30:I31"/>
    <mergeCell ref="I40:I41"/>
    <mergeCell ref="B49:I53"/>
    <mergeCell ref="D68:F74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审计工厂-讲解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鲸鱼不是鱼</cp:lastModifiedBy>
  <dcterms:created xsi:type="dcterms:W3CDTF">2022-08-16T03:25:00Z</dcterms:created>
  <dcterms:modified xsi:type="dcterms:W3CDTF">2022-08-16T05:44:25Z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